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<sst xmlns="http://schemas.openxmlformats.org/spreadsheetml/2006/main" count="288" uniqueCount="109">
  <si>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</si>
  <si>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</si>
  <si>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</si>
  <si>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</si>
  <si>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</si>
  <si>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</si>
  <si>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</si>
  <si>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</si>
  <si>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</si>
  <si>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</si>
  <si>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</si>
  <si>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</si>
  <si>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</si>
  <si>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</si>
  <si>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</si>
  <si>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</si>
  <si>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</si>
  <si>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</si>
  <si>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</si>
  <si>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</si>
  <si>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</si>
  <si>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</si>
  <si>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</si>
  <si>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</si>
  <si>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</si>
  <si>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</si>
  <si>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</si>
  <si>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</si>
  <si>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</si>
  <si>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</si>
  <si>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</si>
  <si>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</si>
  <si>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</si>
  <si>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</si>
  <si>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</si>
  <si>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</si>
  <si>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</si>
  <si>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</si>
  <si>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</si>
  <si>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</si>
  <si>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</si>
  <si>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</si>
  <si>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</si>
  <si>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</si>
  <si>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</si>
  <si>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</si>
  <si>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</si>
  <si>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</si>
  <si>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</si>
  <si>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</si>
  <si>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</si>
  <si>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</si>
  <si>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</si>
  <si>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</si>
  <si>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</si>
  <si>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</si>
  <si>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</si>
  <si>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</si>
  <si>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</si>
  <si>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</si>
  <si>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</si>
  <si>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</si>
  <si>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</si>
  <si>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</si>
  <si>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</si>
  <si>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</si>
  <si>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</si>
  <si>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</si>
  <si>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</si>
  <si>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</si>
  <si>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</si>
  <si>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</si>
  <si>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</si>
  <si>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</si>
  <si>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</si>
  <si>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</si>
  <si>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</si>
  <si>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</si>
  <si>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</si>
  <si>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</si>
  <si>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</si>
  <si>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</si>
  <si>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</si>
  <si>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</si>
  <si>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</si>
  <si>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</si>
  <si>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</si>
  <si>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</si>
  <si>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</si>
  <si>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</si>
  <si>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</si>
  <si>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</si>
  <si>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</si>
  <si>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</si>
  <si>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</si>
  <si>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</si>
  <si>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</si>
  <si>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</si>
  <si>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</si>
  <si>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</si>
  <si>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</si>
  <si>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</si>
  <si>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</si>
  <si>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</si>
  <si>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план на січень-липень 2017р.</t>
  </si>
  <si>
    <t>станом на 06.07.2017</t>
  </si>
  <si>
    <r>
      <t xml:space="preserve">станом на 06.07.2017р.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</si>
  <si>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06.07.2017р.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</si>
  <si>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06.07.2017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</si>
</sst>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3.15"/>
      <color indexed="8"/>
      <name val="Times New Roman"/>
      <family val="1"/>
    </font>
    <font>
      <sz val="4.35"/>
      <color indexed="8"/>
      <name val="Times New Roman"/>
      <family val="1"/>
    </font>
    <font>
      <sz val="8.4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5066990"/>
        <c:axId val="48731999"/>
      </c:lineChart>
      <c:catAx>
        <c:axId val="650669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31999"/>
        <c:crosses val="autoZero"/>
        <c:auto val="0"/>
        <c:lblOffset val="100"/>
        <c:tickLblSkip val="1"/>
        <c:noMultiLvlLbl val="0"/>
      </c:catAx>
      <c:valAx>
        <c:axId val="4873199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0669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5934808"/>
        <c:axId val="54977817"/>
      </c:lineChart>
      <c:catAx>
        <c:axId val="359348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77817"/>
        <c:crosses val="autoZero"/>
        <c:auto val="0"/>
        <c:lblOffset val="100"/>
        <c:tickLblSkip val="1"/>
        <c:noMultiLvlLbl val="0"/>
      </c:catAx>
      <c:valAx>
        <c:axId val="5497781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93480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5038306"/>
        <c:axId val="24018163"/>
      </c:lineChart>
      <c:catAx>
        <c:axId val="250383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18163"/>
        <c:crosses val="autoZero"/>
        <c:auto val="0"/>
        <c:lblOffset val="100"/>
        <c:tickLblSkip val="1"/>
        <c:noMultiLvlLbl val="0"/>
      </c:catAx>
      <c:valAx>
        <c:axId val="2401816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03830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4836876"/>
        <c:axId val="66423021"/>
      </c:lineChart>
      <c:catAx>
        <c:axId val="148368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23021"/>
        <c:crosses val="autoZero"/>
        <c:auto val="0"/>
        <c:lblOffset val="100"/>
        <c:tickLblSkip val="1"/>
        <c:noMultiLvlLbl val="0"/>
      </c:catAx>
      <c:valAx>
        <c:axId val="664230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83687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60936278"/>
        <c:axId val="11555591"/>
      </c:lineChart>
      <c:catAx>
        <c:axId val="609362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55591"/>
        <c:crosses val="autoZero"/>
        <c:auto val="0"/>
        <c:lblOffset val="100"/>
        <c:tickLblSkip val="1"/>
        <c:noMultiLvlLbl val="0"/>
      </c:catAx>
      <c:valAx>
        <c:axId val="1155559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93627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6891456"/>
        <c:axId val="63587649"/>
      </c:lineChart>
      <c:catAx>
        <c:axId val="368914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87649"/>
        <c:crosses val="autoZero"/>
        <c:auto val="0"/>
        <c:lblOffset val="100"/>
        <c:tickLblSkip val="1"/>
        <c:noMultiLvlLbl val="0"/>
      </c:catAx>
      <c:valAx>
        <c:axId val="635876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89145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35417930"/>
        <c:axId val="50325915"/>
      </c:lineChart>
      <c:catAx>
        <c:axId val="354179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25915"/>
        <c:crosses val="autoZero"/>
        <c:auto val="0"/>
        <c:lblOffset val="100"/>
        <c:tickLblSkip val="1"/>
        <c:noMultiLvlLbl val="0"/>
      </c:catAx>
      <c:valAx>
        <c:axId val="5032591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41793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06.07.2017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0280052"/>
        <c:axId val="49867285"/>
      </c:bar3DChart>
      <c:catAx>
        <c:axId val="50280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67285"/>
        <c:crosses val="autoZero"/>
        <c:auto val="1"/>
        <c:lblOffset val="100"/>
        <c:tickLblSkip val="1"/>
        <c:noMultiLvlLbl val="0"/>
      </c:catAx>
      <c:valAx>
        <c:axId val="49867285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80052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6152382"/>
        <c:axId val="12718255"/>
      </c:bar3DChart>
      <c:catAx>
        <c:axId val="46152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718255"/>
        <c:crosses val="autoZero"/>
        <c:auto val="1"/>
        <c:lblOffset val="100"/>
        <c:tickLblSkip val="1"/>
        <c:noMultiLvlLbl val="0"/>
      </c:catAx>
      <c:valAx>
        <c:axId val="12718255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52382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762 542,7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657 551,4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- 109 740,7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- 104 991,3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225.52589</v>
          </cell>
        </row>
      </sheetData>
      <sheetData sheetId="2">
        <row r="97">
          <cell r="D97">
            <v>1135.71022</v>
          </cell>
        </row>
      </sheetData>
      <sheetData sheetId="3">
        <row r="97">
          <cell r="D97">
            <v>102.57358</v>
          </cell>
        </row>
      </sheetData>
      <sheetData sheetId="4">
        <row r="97">
          <cell r="D97">
            <v>1399.2856000000002</v>
          </cell>
        </row>
      </sheetData>
      <sheetData sheetId="5">
        <row r="94">
          <cell r="D94">
            <v>7713.34596</v>
          </cell>
        </row>
      </sheetData>
      <sheetData sheetId="6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95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8">
        <v>0</v>
      </c>
      <c r="V4" s="14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2">
        <v>1</v>
      </c>
      <c r="V7" s="13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0">
        <v>0</v>
      </c>
      <c r="V9" s="13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0">
        <v>0</v>
      </c>
      <c r="V10" s="13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0">
        <v>0</v>
      </c>
      <c r="V11" s="13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0">
        <v>0</v>
      </c>
      <c r="V12" s="13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0">
        <v>0</v>
      </c>
      <c r="V14" s="13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0">
        <v>0</v>
      </c>
      <c r="V17" s="13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0">
        <v>0</v>
      </c>
      <c r="V20" s="13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0">
        <v>0</v>
      </c>
      <c r="V22" s="13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0">
        <v>0</v>
      </c>
      <c r="V23" s="13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9">
        <f>SUM(U4:U23)</f>
        <v>1</v>
      </c>
      <c r="V24" s="120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42887</v>
      </c>
      <c r="S29" s="126">
        <f>'[2]травень'!$D$97</f>
        <v>1135.71022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42887</v>
      </c>
      <c r="S39" s="125">
        <v>59637.061719999954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98</v>
      </c>
      <c r="S1" s="138"/>
      <c r="T1" s="138"/>
      <c r="U1" s="138"/>
      <c r="V1" s="138"/>
      <c r="W1" s="139"/>
    </row>
    <row r="2" spans="1:23" ht="15" thickBot="1">
      <c r="A2" s="140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100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48">
        <v>0</v>
      </c>
      <c r="V4" s="14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0">
        <v>0</v>
      </c>
      <c r="V5" s="13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2">
        <v>1</v>
      </c>
      <c r="V6" s="13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2">
        <v>0</v>
      </c>
      <c r="V7" s="13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0">
        <v>0</v>
      </c>
      <c r="V8" s="13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0">
        <v>0</v>
      </c>
      <c r="V9" s="13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0">
        <v>0</v>
      </c>
      <c r="V11" s="13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0">
        <v>0</v>
      </c>
      <c r="V12" s="13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0">
        <v>0</v>
      </c>
      <c r="V13" s="13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0">
        <v>0</v>
      </c>
      <c r="V14" s="13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0">
        <v>0</v>
      </c>
      <c r="V15" s="13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0">
        <v>0</v>
      </c>
      <c r="V17" s="13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0">
        <v>0</v>
      </c>
      <c r="V20" s="13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0">
        <v>0</v>
      </c>
      <c r="V22" s="13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0">
        <v>0</v>
      </c>
      <c r="V23" s="13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19">
        <f>SUM(U4:U23)</f>
        <v>1</v>
      </c>
      <c r="V24" s="120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42917</v>
      </c>
      <c r="S29" s="126">
        <f>'[2]червень'!$D$97</f>
        <v>225.52589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42917</v>
      </c>
      <c r="S39" s="125">
        <v>31922.249009999945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103</v>
      </c>
      <c r="S1" s="138"/>
      <c r="T1" s="138"/>
      <c r="U1" s="138"/>
      <c r="V1" s="138"/>
      <c r="W1" s="139"/>
    </row>
    <row r="2" spans="1:23" ht="15" thickBot="1">
      <c r="A2" s="140" t="s">
        <v>105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106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AVERAGE(N4:N6)</f>
        <v>4667.566666666667</v>
      </c>
      <c r="R4" s="71">
        <v>0</v>
      </c>
      <c r="S4" s="72">
        <v>0</v>
      </c>
      <c r="T4" s="73">
        <v>0</v>
      </c>
      <c r="U4" s="148">
        <v>0</v>
      </c>
      <c r="V4" s="14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4667.6</v>
      </c>
      <c r="R5" s="75">
        <v>0</v>
      </c>
      <c r="S5" s="69">
        <v>0</v>
      </c>
      <c r="T5" s="76">
        <v>104.8</v>
      </c>
      <c r="U5" s="130">
        <v>0</v>
      </c>
      <c r="V5" s="131"/>
      <c r="W5" s="74">
        <f aca="true" t="shared" si="3" ref="W5:W24">R5+S5+U5+T5+V5</f>
        <v>104.8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4667.6</v>
      </c>
      <c r="R6" s="77">
        <v>0</v>
      </c>
      <c r="S6" s="78">
        <v>0</v>
      </c>
      <c r="T6" s="79">
        <v>3.9</v>
      </c>
      <c r="U6" s="132"/>
      <c r="V6" s="133"/>
      <c r="W6" s="74">
        <f t="shared" si="3"/>
        <v>3.9</v>
      </c>
    </row>
    <row r="7" spans="1:23" ht="12.75">
      <c r="A7" s="10">
        <v>42922</v>
      </c>
      <c r="B7" s="84"/>
      <c r="C7" s="69"/>
      <c r="D7" s="113"/>
      <c r="E7" s="113">
        <f t="shared" si="0"/>
        <v>0</v>
      </c>
      <c r="F7" s="69"/>
      <c r="G7" s="69"/>
      <c r="H7" s="86"/>
      <c r="I7" s="85"/>
      <c r="J7" s="85"/>
      <c r="K7" s="85"/>
      <c r="L7" s="85"/>
      <c r="M7" s="69">
        <f t="shared" si="1"/>
        <v>0</v>
      </c>
      <c r="N7" s="69"/>
      <c r="O7" s="69">
        <v>6000</v>
      </c>
      <c r="P7" s="3">
        <f t="shared" si="2"/>
        <v>0</v>
      </c>
      <c r="Q7" s="2">
        <v>4667.6</v>
      </c>
      <c r="R7" s="77"/>
      <c r="S7" s="78"/>
      <c r="T7" s="79"/>
      <c r="U7" s="132"/>
      <c r="V7" s="133"/>
      <c r="W7" s="74">
        <f t="shared" si="3"/>
        <v>0</v>
      </c>
    </row>
    <row r="8" spans="1:23" ht="12.75">
      <c r="A8" s="10">
        <v>42923</v>
      </c>
      <c r="B8" s="69"/>
      <c r="C8" s="80"/>
      <c r="D8" s="113"/>
      <c r="E8" s="113">
        <f t="shared" si="0"/>
        <v>0</v>
      </c>
      <c r="F8" s="85"/>
      <c r="G8" s="85"/>
      <c r="H8" s="69"/>
      <c r="I8" s="85"/>
      <c r="J8" s="85"/>
      <c r="K8" s="85"/>
      <c r="L8" s="85"/>
      <c r="M8" s="69">
        <f t="shared" si="1"/>
        <v>0</v>
      </c>
      <c r="N8" s="69"/>
      <c r="O8" s="69">
        <v>5900</v>
      </c>
      <c r="P8" s="3">
        <f t="shared" si="2"/>
        <v>0</v>
      </c>
      <c r="Q8" s="2">
        <v>4667.6</v>
      </c>
      <c r="R8" s="77"/>
      <c r="S8" s="78"/>
      <c r="T8" s="76"/>
      <c r="U8" s="130"/>
      <c r="V8" s="131"/>
      <c r="W8" s="74">
        <f t="shared" si="3"/>
        <v>0</v>
      </c>
    </row>
    <row r="9" spans="1:23" ht="12.75">
      <c r="A9" s="10">
        <v>42926</v>
      </c>
      <c r="B9" s="69"/>
      <c r="C9" s="80"/>
      <c r="D9" s="113"/>
      <c r="E9" s="113">
        <f>C9-D9</f>
        <v>0</v>
      </c>
      <c r="F9" s="85"/>
      <c r="G9" s="89"/>
      <c r="H9" s="69"/>
      <c r="I9" s="85"/>
      <c r="J9" s="85"/>
      <c r="K9" s="85"/>
      <c r="L9" s="85"/>
      <c r="M9" s="69">
        <f>N9-B9-C9-F9-G9-H9-I9-J9-K9-L9</f>
        <v>0</v>
      </c>
      <c r="N9" s="69"/>
      <c r="O9" s="69">
        <v>3500</v>
      </c>
      <c r="P9" s="3">
        <f t="shared" si="2"/>
        <v>0</v>
      </c>
      <c r="Q9" s="2">
        <v>4667.6</v>
      </c>
      <c r="R9" s="77"/>
      <c r="S9" s="78"/>
      <c r="T9" s="76"/>
      <c r="U9" s="130"/>
      <c r="V9" s="131"/>
      <c r="W9" s="74">
        <f t="shared" si="3"/>
        <v>0</v>
      </c>
    </row>
    <row r="10" spans="1:23" ht="12.75">
      <c r="A10" s="10">
        <v>42927</v>
      </c>
      <c r="B10" s="69"/>
      <c r="C10" s="80"/>
      <c r="D10" s="113"/>
      <c r="E10" s="113">
        <f>C10-D10</f>
        <v>0</v>
      </c>
      <c r="F10" s="85"/>
      <c r="G10" s="85"/>
      <c r="H10" s="69"/>
      <c r="I10" s="85"/>
      <c r="J10" s="85"/>
      <c r="K10" s="85"/>
      <c r="L10" s="85"/>
      <c r="M10" s="69">
        <f t="shared" si="1"/>
        <v>0</v>
      </c>
      <c r="N10" s="69"/>
      <c r="O10" s="78">
        <v>3400</v>
      </c>
      <c r="P10" s="3">
        <f t="shared" si="2"/>
        <v>0</v>
      </c>
      <c r="Q10" s="2">
        <v>4667.6</v>
      </c>
      <c r="R10" s="77"/>
      <c r="S10" s="78"/>
      <c r="T10" s="76"/>
      <c r="U10" s="130"/>
      <c r="V10" s="131"/>
      <c r="W10" s="74">
        <f>R10+S10+U10+T10+V10</f>
        <v>0</v>
      </c>
    </row>
    <row r="11" spans="1:23" ht="12.75">
      <c r="A11" s="10">
        <v>42928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3300</v>
      </c>
      <c r="P11" s="3">
        <f t="shared" si="2"/>
        <v>0</v>
      </c>
      <c r="Q11" s="2">
        <v>4667.6</v>
      </c>
      <c r="R11" s="75"/>
      <c r="S11" s="69"/>
      <c r="T11" s="76"/>
      <c r="U11" s="130"/>
      <c r="V11" s="131"/>
      <c r="W11" s="74">
        <f t="shared" si="3"/>
        <v>0</v>
      </c>
    </row>
    <row r="12" spans="1:23" ht="12.75">
      <c r="A12" s="10">
        <v>42929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7800</v>
      </c>
      <c r="P12" s="3">
        <f t="shared" si="2"/>
        <v>0</v>
      </c>
      <c r="Q12" s="2">
        <v>4667.6</v>
      </c>
      <c r="R12" s="75"/>
      <c r="S12" s="69"/>
      <c r="T12" s="76"/>
      <c r="U12" s="130"/>
      <c r="V12" s="131"/>
      <c r="W12" s="74">
        <f t="shared" si="3"/>
        <v>0</v>
      </c>
    </row>
    <row r="13" spans="1:23" ht="12.75">
      <c r="A13" s="10">
        <v>42930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9600</v>
      </c>
      <c r="P13" s="3">
        <f t="shared" si="2"/>
        <v>0</v>
      </c>
      <c r="Q13" s="2">
        <v>4667.6</v>
      </c>
      <c r="R13" s="75"/>
      <c r="S13" s="69"/>
      <c r="T13" s="76"/>
      <c r="U13" s="130"/>
      <c r="V13" s="131"/>
      <c r="W13" s="74">
        <f t="shared" si="3"/>
        <v>0</v>
      </c>
    </row>
    <row r="14" spans="1:23" ht="12.75">
      <c r="A14" s="10">
        <v>42933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4667.6</v>
      </c>
      <c r="R14" s="75"/>
      <c r="S14" s="69"/>
      <c r="T14" s="80"/>
      <c r="U14" s="130"/>
      <c r="V14" s="131"/>
      <c r="W14" s="74">
        <f t="shared" si="3"/>
        <v>0</v>
      </c>
    </row>
    <row r="15" spans="1:23" ht="12.75">
      <c r="A15" s="10">
        <v>42934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4667.6</v>
      </c>
      <c r="R15" s="75"/>
      <c r="S15" s="69"/>
      <c r="T15" s="80"/>
      <c r="U15" s="130"/>
      <c r="V15" s="131"/>
      <c r="W15" s="74">
        <f t="shared" si="3"/>
        <v>0</v>
      </c>
    </row>
    <row r="16" spans="1:23" ht="12.75">
      <c r="A16" s="10">
        <v>42935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4667.6</v>
      </c>
      <c r="R16" s="75"/>
      <c r="S16" s="69"/>
      <c r="T16" s="80"/>
      <c r="U16" s="130"/>
      <c r="V16" s="131"/>
      <c r="W16" s="74">
        <f t="shared" si="3"/>
        <v>0</v>
      </c>
    </row>
    <row r="17" spans="1:23" ht="12.75">
      <c r="A17" s="10">
        <v>42936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4667.6</v>
      </c>
      <c r="R17" s="75"/>
      <c r="S17" s="69"/>
      <c r="T17" s="80"/>
      <c r="U17" s="130"/>
      <c r="V17" s="131"/>
      <c r="W17" s="74">
        <f t="shared" si="3"/>
        <v>0</v>
      </c>
    </row>
    <row r="18" spans="1:23" ht="12.75">
      <c r="A18" s="10">
        <v>42937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5900</v>
      </c>
      <c r="P18" s="3">
        <f>N18/O18</f>
        <v>0</v>
      </c>
      <c r="Q18" s="2">
        <v>4667.6</v>
      </c>
      <c r="R18" s="75"/>
      <c r="S18" s="69"/>
      <c r="T18" s="76"/>
      <c r="U18" s="130"/>
      <c r="V18" s="131"/>
      <c r="W18" s="74">
        <f t="shared" si="3"/>
        <v>0</v>
      </c>
    </row>
    <row r="19" spans="1:23" ht="12.75">
      <c r="A19" s="10">
        <v>42940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4667.6</v>
      </c>
      <c r="R19" s="75"/>
      <c r="S19" s="69"/>
      <c r="T19" s="76"/>
      <c r="U19" s="130"/>
      <c r="V19" s="131"/>
      <c r="W19" s="74">
        <f t="shared" si="3"/>
        <v>0</v>
      </c>
    </row>
    <row r="20" spans="1:23" ht="12.75">
      <c r="A20" s="10">
        <v>42941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4667.6</v>
      </c>
      <c r="R20" s="75"/>
      <c r="S20" s="69"/>
      <c r="T20" s="76"/>
      <c r="U20" s="130"/>
      <c r="V20" s="131"/>
      <c r="W20" s="74">
        <f t="shared" si="3"/>
        <v>0</v>
      </c>
    </row>
    <row r="21" spans="1:23" ht="12.75">
      <c r="A21" s="10">
        <v>42942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4667.6</v>
      </c>
      <c r="R21" s="81"/>
      <c r="S21" s="80"/>
      <c r="T21" s="76"/>
      <c r="U21" s="130"/>
      <c r="V21" s="131"/>
      <c r="W21" s="74">
        <f t="shared" si="3"/>
        <v>0</v>
      </c>
    </row>
    <row r="22" spans="1:23" ht="12.75">
      <c r="A22" s="10">
        <v>42943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4667.6</v>
      </c>
      <c r="R22" s="81"/>
      <c r="S22" s="80"/>
      <c r="T22" s="76"/>
      <c r="U22" s="130"/>
      <c r="V22" s="131"/>
      <c r="W22" s="74">
        <f t="shared" si="3"/>
        <v>0</v>
      </c>
    </row>
    <row r="23" spans="1:23" ht="12.75">
      <c r="A23" s="10">
        <v>42944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14500</v>
      </c>
      <c r="P23" s="3">
        <f>N23/O23</f>
        <v>0</v>
      </c>
      <c r="Q23" s="2">
        <v>4667.6</v>
      </c>
      <c r="R23" s="81"/>
      <c r="S23" s="80"/>
      <c r="T23" s="76"/>
      <c r="U23" s="116"/>
      <c r="V23" s="117"/>
      <c r="W23" s="74">
        <f t="shared" si="3"/>
        <v>0</v>
      </c>
    </row>
    <row r="24" spans="1:23" ht="13.5" thickBot="1">
      <c r="A24" s="10">
        <v>42947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v>12893.4</v>
      </c>
      <c r="P24" s="3">
        <f t="shared" si="2"/>
        <v>0</v>
      </c>
      <c r="Q24" s="2">
        <v>4667.6</v>
      </c>
      <c r="R24" s="81"/>
      <c r="S24" s="80"/>
      <c r="T24" s="76"/>
      <c r="U24" s="130"/>
      <c r="V24" s="13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6528.6</v>
      </c>
      <c r="C25" s="92">
        <f t="shared" si="4"/>
        <v>343.1</v>
      </c>
      <c r="D25" s="115">
        <f t="shared" si="4"/>
        <v>15.6</v>
      </c>
      <c r="E25" s="115">
        <f t="shared" si="4"/>
        <v>327.5</v>
      </c>
      <c r="F25" s="92">
        <f t="shared" si="4"/>
        <v>303.29999999999995</v>
      </c>
      <c r="G25" s="92">
        <f t="shared" si="4"/>
        <v>1126.2</v>
      </c>
      <c r="H25" s="92">
        <f t="shared" si="4"/>
        <v>2148.8</v>
      </c>
      <c r="I25" s="92">
        <f t="shared" si="4"/>
        <v>349.54999999999995</v>
      </c>
      <c r="J25" s="92">
        <f t="shared" si="4"/>
        <v>92.25</v>
      </c>
      <c r="K25" s="92">
        <f t="shared" si="4"/>
        <v>511.6</v>
      </c>
      <c r="L25" s="92">
        <f t="shared" si="4"/>
        <v>2539</v>
      </c>
      <c r="M25" s="91">
        <f t="shared" si="4"/>
        <v>60.29999999999933</v>
      </c>
      <c r="N25" s="91">
        <f t="shared" si="4"/>
        <v>14002.699999999999</v>
      </c>
      <c r="O25" s="91">
        <f t="shared" si="4"/>
        <v>123743.4</v>
      </c>
      <c r="P25" s="93">
        <f>N25/O25</f>
        <v>0.11315916646867631</v>
      </c>
      <c r="Q25" s="2"/>
      <c r="R25" s="82">
        <f>SUM(R4:R24)</f>
        <v>0</v>
      </c>
      <c r="S25" s="82">
        <f>SUM(S4:S24)</f>
        <v>0</v>
      </c>
      <c r="T25" s="82">
        <f>SUM(T4:T24)</f>
        <v>108.7</v>
      </c>
      <c r="U25" s="119">
        <f>SUM(U4:U24)</f>
        <v>0</v>
      </c>
      <c r="V25" s="120"/>
      <c r="W25" s="82">
        <f>R25+S25+U25+T25+V25</f>
        <v>108.7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 t="s">
        <v>33</v>
      </c>
      <c r="S28" s="121"/>
      <c r="T28" s="121"/>
      <c r="U28" s="12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 t="s">
        <v>29</v>
      </c>
      <c r="S29" s="122"/>
      <c r="T29" s="122"/>
      <c r="U29" s="12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3">
        <v>42922</v>
      </c>
      <c r="S30" s="126">
        <v>55.44106</v>
      </c>
      <c r="T30" s="126"/>
      <c r="U30" s="12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4"/>
      <c r="S31" s="126"/>
      <c r="T31" s="126"/>
      <c r="U31" s="12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45</v>
      </c>
      <c r="T33" s="12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40</v>
      </c>
      <c r="T34" s="12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 t="s">
        <v>30</v>
      </c>
      <c r="S38" s="121"/>
      <c r="T38" s="121"/>
      <c r="U38" s="121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 t="s">
        <v>31</v>
      </c>
      <c r="S39" s="118"/>
      <c r="T39" s="118"/>
      <c r="U39" s="118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3">
        <v>42922</v>
      </c>
      <c r="S40" s="125">
        <v>31922.447589999945</v>
      </c>
      <c r="T40" s="125"/>
      <c r="U40" s="12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4"/>
      <c r="S41" s="125"/>
      <c r="T41" s="125"/>
      <c r="U41" s="12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107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108</v>
      </c>
      <c r="P27" s="155"/>
    </row>
    <row r="28" spans="1:16" ht="30.75" customHeight="1">
      <c r="A28" s="168"/>
      <c r="B28" s="48" t="s">
        <v>104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липень!S40</f>
        <v>31922.447589999945</v>
      </c>
      <c r="B29" s="49">
        <v>19230</v>
      </c>
      <c r="C29" s="49">
        <v>1617.15</v>
      </c>
      <c r="D29" s="49">
        <v>13500</v>
      </c>
      <c r="E29" s="49">
        <v>3.73</v>
      </c>
      <c r="F29" s="49">
        <v>20050</v>
      </c>
      <c r="G29" s="49">
        <v>6676.95</v>
      </c>
      <c r="H29" s="49">
        <v>7</v>
      </c>
      <c r="I29" s="49">
        <v>7</v>
      </c>
      <c r="J29" s="49"/>
      <c r="K29" s="49"/>
      <c r="L29" s="63">
        <f>H29+F29+D29+J29+B29</f>
        <v>52787</v>
      </c>
      <c r="M29" s="50">
        <f>C29+E29+G29+I29</f>
        <v>8304.83</v>
      </c>
      <c r="N29" s="51">
        <f>M29-L29</f>
        <v>-44482.17</v>
      </c>
      <c r="O29" s="158">
        <f>липень!S30</f>
        <v>55.44106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416540</v>
      </c>
      <c r="C48" s="32">
        <v>358071.01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104615</v>
      </c>
      <c r="C49" s="32">
        <v>89523.55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119162.7</v>
      </c>
      <c r="C50" s="32">
        <v>106511.11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15199.1</v>
      </c>
      <c r="C51" s="32">
        <v>11388.78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71100</v>
      </c>
      <c r="C52" s="32">
        <v>54303.2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4250</v>
      </c>
      <c r="C53" s="32">
        <v>3778.99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16500</v>
      </c>
      <c r="C54" s="32">
        <v>15892.63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15175.89999999995</v>
      </c>
      <c r="C55" s="12">
        <v>18082.17000000007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762542.7</v>
      </c>
      <c r="C56" s="9">
        <v>657551.4400000001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19230</v>
      </c>
      <c r="C58" s="9">
        <f>C29</f>
        <v>1617.15</v>
      </c>
    </row>
    <row r="59" spans="1:3" ht="25.5">
      <c r="A59" s="83" t="s">
        <v>54</v>
      </c>
      <c r="B59" s="9">
        <f>D29</f>
        <v>13500</v>
      </c>
      <c r="C59" s="9">
        <f>E29</f>
        <v>3.73</v>
      </c>
    </row>
    <row r="60" spans="1:3" ht="12.75">
      <c r="A60" s="83" t="s">
        <v>55</v>
      </c>
      <c r="B60" s="9">
        <f>F29</f>
        <v>20050</v>
      </c>
      <c r="C60" s="9">
        <f>G29</f>
        <v>6676.95</v>
      </c>
    </row>
    <row r="61" spans="1:3" ht="25.5">
      <c r="A61" s="83" t="s">
        <v>56</v>
      </c>
      <c r="B61" s="9">
        <f>H29</f>
        <v>7</v>
      </c>
      <c r="C61" s="9">
        <f>I29</f>
        <v>7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2017-06-23T07:40:28Z</cp:lastPrinted>
  <dcterms:created xsi:type="dcterms:W3CDTF">2006-11-30T08:16:02Z</dcterms:created>
  <dcterms:modified xsi:type="dcterms:W3CDTF">2017-07-06T09:53:15Z</dcterms:modified>
  <cp:category/>
  <cp:version/>
  <cp:contentType/>
  <cp:contentStatus/>
</cp:coreProperties>
</file>